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28800" windowHeight="11835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H80" i="1" l="1"/>
  <c r="H79" i="1"/>
  <c r="H78" i="1"/>
  <c r="H77" i="1"/>
  <c r="H76" i="1"/>
  <c r="H70" i="1"/>
  <c r="H68" i="1"/>
  <c r="H62" i="1"/>
  <c r="H60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17" i="1" l="1"/>
  <c r="H17" i="1" s="1"/>
  <c r="E27" i="1"/>
  <c r="H27" i="1" s="1"/>
  <c r="D81" i="1"/>
  <c r="G81" i="1"/>
  <c r="F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<sst xmlns="http://schemas.openxmlformats.org/spreadsheetml/2006/main" count="92" uniqueCount="92">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</sst>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>
    <pageSetUpPr fitToPage="1"/>
  </sheetPr>
  <dimension ref="B1:I205"/>
  <sheetViews>
    <sheetView tabSelected="1" topLeftCell="B1" zoomScale="80" zoomScaleNormal="80" workbookViewId="0">
      <selection activeCell="B6" sqref="B6:B8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8.7109375" style="1" customWidth="1"/>
    <col min="4" max="4" width="19.28515625" style="1" customWidth="1"/>
    <col min="5" max="5" width="19.140625" style="1" customWidth="1"/>
    <col min="6" max="6" width="17.85546875" style="1" bestFit="1" customWidth="1"/>
    <col min="7" max="7" width="16.7109375" style="1" customWidth="1"/>
    <col min="8" max="8" width="18" style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86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91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33488841.43</v>
      </c>
      <c r="D9" s="16">
        <f>SUM(D10:D16)</f>
        <v>0</v>
      </c>
      <c r="E9" s="16">
        <f t="shared" ref="E9:E26" si="0">C9+D9</f>
        <v>33488841.43</v>
      </c>
      <c r="F9" s="16">
        <f>SUM(F10:F16)</f>
        <v>32046441.030000001</v>
      </c>
      <c r="G9" s="16">
        <f>SUM(G10:G16)</f>
        <v>31737712.310000002</v>
      </c>
      <c r="H9" s="16">
        <f t="shared" ref="H9:H40" si="1">E9-F9</f>
        <v>1442400.3999999985</v>
      </c>
    </row>
    <row r="10" spans="2:9" ht="12" customHeight="1" x14ac:dyDescent="0.2">
      <c r="B10" s="11" t="s">
        <v>14</v>
      </c>
      <c r="C10" s="12">
        <v>15631074.939999999</v>
      </c>
      <c r="D10" s="13">
        <v>-5385142.8899999997</v>
      </c>
      <c r="E10" s="18">
        <f t="shared" si="0"/>
        <v>10245932.050000001</v>
      </c>
      <c r="F10" s="12">
        <v>10940239.810000001</v>
      </c>
      <c r="G10" s="12">
        <v>10940239.810000001</v>
      </c>
      <c r="H10" s="20">
        <f t="shared" si="1"/>
        <v>-694307.75999999978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9717042.75</v>
      </c>
      <c r="D12" s="13">
        <v>-1</v>
      </c>
      <c r="E12" s="18">
        <f t="shared" si="0"/>
        <v>9717041.75</v>
      </c>
      <c r="F12" s="12">
        <v>7722178.1399999997</v>
      </c>
      <c r="G12" s="12">
        <v>7722178.1399999997</v>
      </c>
      <c r="H12" s="20">
        <f t="shared" si="1"/>
        <v>1994863.6100000003</v>
      </c>
    </row>
    <row r="13" spans="2:9" ht="12" customHeight="1" x14ac:dyDescent="0.2">
      <c r="B13" s="11" t="s">
        <v>17</v>
      </c>
      <c r="C13" s="12">
        <v>6096119.2999999998</v>
      </c>
      <c r="D13" s="13">
        <v>0</v>
      </c>
      <c r="E13" s="18">
        <f>C13+D13</f>
        <v>6096119.2999999998</v>
      </c>
      <c r="F13" s="12">
        <v>1813866.91</v>
      </c>
      <c r="G13" s="12">
        <v>1505138.19</v>
      </c>
      <c r="H13" s="20">
        <f t="shared" si="1"/>
        <v>4282252.3899999997</v>
      </c>
    </row>
    <row r="14" spans="2:9" ht="12" customHeight="1" x14ac:dyDescent="0.2">
      <c r="B14" s="11" t="s">
        <v>18</v>
      </c>
      <c r="C14" s="12">
        <v>921930</v>
      </c>
      <c r="D14" s="13">
        <v>5385143.8899999997</v>
      </c>
      <c r="E14" s="18">
        <f t="shared" si="0"/>
        <v>6307073.8899999997</v>
      </c>
      <c r="F14" s="12">
        <v>11570156.17</v>
      </c>
      <c r="G14" s="12">
        <v>11570156.17</v>
      </c>
      <c r="H14" s="20">
        <f t="shared" si="1"/>
        <v>-5263082.28</v>
      </c>
    </row>
    <row r="15" spans="2:9" ht="12" customHeight="1" x14ac:dyDescent="0.2">
      <c r="B15" s="11" t="s">
        <v>19</v>
      </c>
      <c r="C15" s="12">
        <v>848974.44</v>
      </c>
      <c r="D15" s="13">
        <v>0</v>
      </c>
      <c r="E15" s="18">
        <f t="shared" si="0"/>
        <v>848974.44</v>
      </c>
      <c r="F15" s="12">
        <v>0</v>
      </c>
      <c r="G15" s="12">
        <v>0</v>
      </c>
      <c r="H15" s="20">
        <f t="shared" si="1"/>
        <v>848974.44</v>
      </c>
    </row>
    <row r="16" spans="2:9" ht="12" customHeight="1" x14ac:dyDescent="0.2">
      <c r="B16" s="11" t="s">
        <v>20</v>
      </c>
      <c r="C16" s="12">
        <v>273700</v>
      </c>
      <c r="D16" s="13">
        <v>0</v>
      </c>
      <c r="E16" s="18">
        <f t="shared" si="0"/>
        <v>273700</v>
      </c>
      <c r="F16" s="12">
        <v>0</v>
      </c>
      <c r="G16" s="12">
        <v>0</v>
      </c>
      <c r="H16" s="20">
        <f t="shared" si="1"/>
        <v>273700</v>
      </c>
    </row>
    <row r="17" spans="2:8" ht="24" customHeight="1" x14ac:dyDescent="0.2">
      <c r="B17" s="6" t="s">
        <v>21</v>
      </c>
      <c r="C17" s="16">
        <f>SUM(C18:C26)</f>
        <v>1647694.2900000005</v>
      </c>
      <c r="D17" s="16">
        <f>SUM(D18:D26)</f>
        <v>0</v>
      </c>
      <c r="E17" s="16">
        <f t="shared" si="0"/>
        <v>1647694.2900000005</v>
      </c>
      <c r="F17" s="16">
        <f>SUM(F18:F26)</f>
        <v>934575.80999999994</v>
      </c>
      <c r="G17" s="16">
        <f>SUM(G18:G26)</f>
        <v>902264.77</v>
      </c>
      <c r="H17" s="16">
        <f t="shared" si="1"/>
        <v>713118.48000000056</v>
      </c>
    </row>
    <row r="18" spans="2:8" ht="24" x14ac:dyDescent="0.2">
      <c r="B18" s="9" t="s">
        <v>22</v>
      </c>
      <c r="C18" s="12">
        <v>1204012.0900000001</v>
      </c>
      <c r="D18" s="13">
        <v>-1050</v>
      </c>
      <c r="E18" s="18">
        <f t="shared" si="0"/>
        <v>1202962.0900000001</v>
      </c>
      <c r="F18" s="12">
        <v>221916.63</v>
      </c>
      <c r="G18" s="12">
        <v>199278.27</v>
      </c>
      <c r="H18" s="20">
        <f t="shared" si="1"/>
        <v>981045.46000000008</v>
      </c>
    </row>
    <row r="19" spans="2:8" ht="12" customHeight="1" x14ac:dyDescent="0.2">
      <c r="B19" s="9" t="s">
        <v>23</v>
      </c>
      <c r="C19" s="12">
        <v>17509</v>
      </c>
      <c r="D19" s="13">
        <v>0</v>
      </c>
      <c r="E19" s="18">
        <f t="shared" si="0"/>
        <v>17509</v>
      </c>
      <c r="F19" s="12">
        <v>111271.86</v>
      </c>
      <c r="G19" s="12">
        <v>111271.86</v>
      </c>
      <c r="H19" s="20">
        <f t="shared" si="1"/>
        <v>-93762.86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1429.85</v>
      </c>
      <c r="D21" s="13">
        <v>1050</v>
      </c>
      <c r="E21" s="18">
        <f t="shared" si="0"/>
        <v>2479.85</v>
      </c>
      <c r="F21" s="12">
        <v>245180.03</v>
      </c>
      <c r="G21" s="12">
        <v>245180.03</v>
      </c>
      <c r="H21" s="20">
        <f t="shared" si="1"/>
        <v>-242700.18</v>
      </c>
    </row>
    <row r="22" spans="2:8" ht="12" customHeight="1" x14ac:dyDescent="0.2">
      <c r="B22" s="9" t="s">
        <v>26</v>
      </c>
      <c r="C22" s="12">
        <v>1367.36</v>
      </c>
      <c r="D22" s="13">
        <v>0</v>
      </c>
      <c r="E22" s="18">
        <f t="shared" si="0"/>
        <v>1367.36</v>
      </c>
      <c r="F22" s="12">
        <v>0</v>
      </c>
      <c r="G22" s="12">
        <v>0</v>
      </c>
      <c r="H22" s="20">
        <f t="shared" si="1"/>
        <v>1367.36</v>
      </c>
    </row>
    <row r="23" spans="2:8" ht="12" customHeight="1" x14ac:dyDescent="0.2">
      <c r="B23" s="9" t="s">
        <v>27</v>
      </c>
      <c r="C23" s="12">
        <v>408481.57</v>
      </c>
      <c r="D23" s="13">
        <v>0</v>
      </c>
      <c r="E23" s="18">
        <f t="shared" si="0"/>
        <v>408481.57</v>
      </c>
      <c r="F23" s="12">
        <v>239033.68</v>
      </c>
      <c r="G23" s="12">
        <v>236032.9</v>
      </c>
      <c r="H23" s="20">
        <f t="shared" si="1"/>
        <v>169447.89</v>
      </c>
    </row>
    <row r="24" spans="2:8" ht="12" customHeight="1" x14ac:dyDescent="0.2">
      <c r="B24" s="9" t="s">
        <v>28</v>
      </c>
      <c r="C24" s="12">
        <v>623.6</v>
      </c>
      <c r="D24" s="13">
        <v>0</v>
      </c>
      <c r="E24" s="18">
        <f t="shared" si="0"/>
        <v>623.6</v>
      </c>
      <c r="F24" s="12">
        <v>49856.49</v>
      </c>
      <c r="G24" s="12">
        <v>49856.49</v>
      </c>
      <c r="H24" s="20">
        <f t="shared" si="1"/>
        <v>-49232.89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14270.82</v>
      </c>
      <c r="D26" s="13">
        <v>0</v>
      </c>
      <c r="E26" s="18">
        <f t="shared" si="0"/>
        <v>14270.82</v>
      </c>
      <c r="F26" s="12">
        <v>67317.119999999995</v>
      </c>
      <c r="G26" s="12">
        <v>60645.22</v>
      </c>
      <c r="H26" s="20">
        <f t="shared" si="1"/>
        <v>-53046.299999999996</v>
      </c>
    </row>
    <row r="27" spans="2:8" ht="20.100000000000001" customHeight="1" x14ac:dyDescent="0.2">
      <c r="B27" s="6" t="s">
        <v>31</v>
      </c>
      <c r="C27" s="16">
        <f>SUM(C28:C36)</f>
        <v>2186085.6499999994</v>
      </c>
      <c r="D27" s="16">
        <f>SUM(D28:D36)</f>
        <v>-3</v>
      </c>
      <c r="E27" s="16">
        <f>D27+C27</f>
        <v>2186082.6499999994</v>
      </c>
      <c r="F27" s="16">
        <f>SUM(F28:F36)</f>
        <v>3488440.3199999998</v>
      </c>
      <c r="G27" s="16">
        <f>SUM(G28:G36)</f>
        <v>3445899.5300000003</v>
      </c>
      <c r="H27" s="16">
        <f t="shared" si="1"/>
        <v>-1302357.6700000004</v>
      </c>
    </row>
    <row r="28" spans="2:8" x14ac:dyDescent="0.2">
      <c r="B28" s="9" t="s">
        <v>32</v>
      </c>
      <c r="C28" s="12">
        <v>287086.49</v>
      </c>
      <c r="D28" s="13">
        <v>0</v>
      </c>
      <c r="E28" s="18">
        <f t="shared" ref="E28:E36" si="2">C28+D28</f>
        <v>287086.49</v>
      </c>
      <c r="F28" s="12">
        <v>374463.57</v>
      </c>
      <c r="G28" s="12">
        <v>340570.58</v>
      </c>
      <c r="H28" s="20">
        <f t="shared" si="1"/>
        <v>-87377.080000000016</v>
      </c>
    </row>
    <row r="29" spans="2:8" x14ac:dyDescent="0.2">
      <c r="B29" s="9" t="s">
        <v>33</v>
      </c>
      <c r="C29" s="12">
        <v>170506.04</v>
      </c>
      <c r="D29" s="13">
        <v>-3</v>
      </c>
      <c r="E29" s="18">
        <f t="shared" si="2"/>
        <v>170503.04000000001</v>
      </c>
      <c r="F29" s="12">
        <v>96512</v>
      </c>
      <c r="G29" s="12">
        <v>96512</v>
      </c>
      <c r="H29" s="20">
        <f t="shared" si="1"/>
        <v>73991.040000000008</v>
      </c>
    </row>
    <row r="30" spans="2:8" ht="12" customHeight="1" x14ac:dyDescent="0.2">
      <c r="B30" s="9" t="s">
        <v>34</v>
      </c>
      <c r="C30" s="12">
        <v>501455.16</v>
      </c>
      <c r="D30" s="13">
        <v>0</v>
      </c>
      <c r="E30" s="18">
        <f t="shared" si="2"/>
        <v>501455.16</v>
      </c>
      <c r="F30" s="12">
        <v>25136.97</v>
      </c>
      <c r="G30" s="12">
        <v>25136.97</v>
      </c>
      <c r="H30" s="20">
        <f t="shared" si="1"/>
        <v>476318.18999999994</v>
      </c>
    </row>
    <row r="31" spans="2:8" x14ac:dyDescent="0.2">
      <c r="B31" s="9" t="s">
        <v>35</v>
      </c>
      <c r="C31" s="12">
        <v>114245.83</v>
      </c>
      <c r="D31" s="13">
        <v>0</v>
      </c>
      <c r="E31" s="18">
        <f t="shared" si="2"/>
        <v>114245.83</v>
      </c>
      <c r="F31" s="12">
        <v>234784.71</v>
      </c>
      <c r="G31" s="12">
        <v>234784.71</v>
      </c>
      <c r="H31" s="20">
        <f t="shared" si="1"/>
        <v>-120538.87999999999</v>
      </c>
    </row>
    <row r="32" spans="2:8" ht="24" x14ac:dyDescent="0.2">
      <c r="B32" s="9" t="s">
        <v>36</v>
      </c>
      <c r="C32" s="12">
        <v>907325.75</v>
      </c>
      <c r="D32" s="13">
        <v>0</v>
      </c>
      <c r="E32" s="18">
        <f t="shared" si="2"/>
        <v>907325.75</v>
      </c>
      <c r="F32" s="12">
        <v>2550224.11</v>
      </c>
      <c r="G32" s="12">
        <v>2541576.31</v>
      </c>
      <c r="H32" s="20">
        <f t="shared" si="1"/>
        <v>-1642898.3599999999</v>
      </c>
    </row>
    <row r="33" spans="2:8" x14ac:dyDescent="0.2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">
      <c r="B34" s="9" t="s">
        <v>38</v>
      </c>
      <c r="C34" s="12">
        <v>196842.84</v>
      </c>
      <c r="D34" s="13">
        <v>0</v>
      </c>
      <c r="E34" s="18">
        <f t="shared" si="2"/>
        <v>196842.84</v>
      </c>
      <c r="F34" s="12">
        <v>204442.16</v>
      </c>
      <c r="G34" s="12">
        <v>204442.16</v>
      </c>
      <c r="H34" s="20">
        <f t="shared" si="1"/>
        <v>-7599.320000000007</v>
      </c>
    </row>
    <row r="35" spans="2:8" x14ac:dyDescent="0.2">
      <c r="B35" s="9" t="s">
        <v>39</v>
      </c>
      <c r="C35" s="12">
        <v>7222.53</v>
      </c>
      <c r="D35" s="13">
        <v>0</v>
      </c>
      <c r="E35" s="18">
        <f t="shared" si="2"/>
        <v>7222.53</v>
      </c>
      <c r="F35" s="12">
        <v>2876.8</v>
      </c>
      <c r="G35" s="12">
        <v>2876.8</v>
      </c>
      <c r="H35" s="20">
        <f t="shared" si="1"/>
        <v>4345.7299999999996</v>
      </c>
    </row>
    <row r="36" spans="2:8" x14ac:dyDescent="0.2">
      <c r="B36" s="9" t="s">
        <v>40</v>
      </c>
      <c r="C36" s="12">
        <v>1401.01</v>
      </c>
      <c r="D36" s="13">
        <v>0</v>
      </c>
      <c r="E36" s="18">
        <f t="shared" si="2"/>
        <v>1401.01</v>
      </c>
      <c r="F36" s="12">
        <v>0</v>
      </c>
      <c r="G36" s="12">
        <v>0</v>
      </c>
      <c r="H36" s="20">
        <f t="shared" si="1"/>
        <v>1401.01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3</v>
      </c>
      <c r="E37" s="16">
        <f>C37+D37</f>
        <v>3</v>
      </c>
      <c r="F37" s="16">
        <f>SUM(F38:F46)</f>
        <v>38608.089999999997</v>
      </c>
      <c r="G37" s="16">
        <f>SUM(G38:G46)</f>
        <v>31616.92</v>
      </c>
      <c r="H37" s="16">
        <f t="shared" si="1"/>
        <v>-38605.089999999997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3</v>
      </c>
      <c r="E42" s="18">
        <f t="shared" si="3"/>
        <v>3</v>
      </c>
      <c r="F42" s="12">
        <v>38608.089999999997</v>
      </c>
      <c r="G42" s="12">
        <v>31616.92</v>
      </c>
      <c r="H42" s="20">
        <f t="shared" si="4"/>
        <v>-38605.089999999997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0</v>
      </c>
      <c r="D47" s="16">
        <f>SUM(D48:D56)</f>
        <v>49333265.549999997</v>
      </c>
      <c r="E47" s="16">
        <f t="shared" si="3"/>
        <v>49333265.549999997</v>
      </c>
      <c r="F47" s="16">
        <f>SUM(F48:F56)</f>
        <v>38411404.630000003</v>
      </c>
      <c r="G47" s="16">
        <f>SUM(G48:G56)</f>
        <v>19919824.210000001</v>
      </c>
      <c r="H47" s="16">
        <f t="shared" si="4"/>
        <v>10921860.919999994</v>
      </c>
    </row>
    <row r="48" spans="2:8" x14ac:dyDescent="0.2">
      <c r="B48" s="9" t="s">
        <v>52</v>
      </c>
      <c r="C48" s="12">
        <v>0</v>
      </c>
      <c r="D48" s="13">
        <v>48876225.549999997</v>
      </c>
      <c r="E48" s="18">
        <f t="shared" si="3"/>
        <v>48876225.549999997</v>
      </c>
      <c r="F48" s="12">
        <v>37954364.630000003</v>
      </c>
      <c r="G48" s="12">
        <v>19462784.210000001</v>
      </c>
      <c r="H48" s="20">
        <f t="shared" si="4"/>
        <v>10921860.919999994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0</v>
      </c>
      <c r="D53" s="13">
        <v>457040</v>
      </c>
      <c r="E53" s="18">
        <f t="shared" si="3"/>
        <v>457040</v>
      </c>
      <c r="F53" s="12">
        <v>457040</v>
      </c>
      <c r="G53" s="12">
        <v>457040</v>
      </c>
      <c r="H53" s="20">
        <f t="shared" si="4"/>
        <v>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144612708.19999999</v>
      </c>
      <c r="E57" s="16">
        <f t="shared" si="3"/>
        <v>144612708.19999999</v>
      </c>
      <c r="F57" s="16">
        <f>SUM(F58:F60)</f>
        <v>32457282.960000001</v>
      </c>
      <c r="G57" s="16">
        <f>SUM(G58:G60)</f>
        <v>28745162.309999999</v>
      </c>
      <c r="H57" s="16">
        <f t="shared" si="4"/>
        <v>112155425.23999998</v>
      </c>
    </row>
    <row r="58" spans="2:8" x14ac:dyDescent="0.2">
      <c r="B58" s="9" t="s">
        <v>62</v>
      </c>
      <c r="C58" s="12">
        <v>0</v>
      </c>
      <c r="D58" s="13">
        <v>144612708.19999999</v>
      </c>
      <c r="E58" s="18">
        <f t="shared" si="3"/>
        <v>144612708.19999999</v>
      </c>
      <c r="F58" s="12">
        <v>32457282.960000001</v>
      </c>
      <c r="G58" s="12">
        <v>28745162.309999999</v>
      </c>
      <c r="H58" s="20">
        <f t="shared" si="4"/>
        <v>112155425.23999998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37322621.369999997</v>
      </c>
      <c r="D81" s="22">
        <f>SUM(D73,D69,D61,D57,D47,D37,D27,D17,D9)</f>
        <v>193945973.75</v>
      </c>
      <c r="E81" s="22">
        <f>C81+D81</f>
        <v>231268595.12</v>
      </c>
      <c r="F81" s="22">
        <f>SUM(F73,F69,F61,F57,F47,F37,F17,F27,F9)</f>
        <v>107376752.84</v>
      </c>
      <c r="G81" s="22">
        <f>SUM(G73,G69,G61,G57,G47,G37,G27,G17,G9)</f>
        <v>84782480.050000012</v>
      </c>
      <c r="H81" s="22">
        <f t="shared" si="5"/>
        <v>123891842.28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>
      <c r="B88" s="24" t="s">
        <v>89</v>
      </c>
      <c r="C88" s="24"/>
      <c r="D88" s="24" t="s">
        <v>90</v>
      </c>
      <c r="E88" s="24"/>
    </row>
    <row r="89" spans="2:8" s="23" customFormat="1" x14ac:dyDescent="0.2">
      <c r="B89" s="24" t="s">
        <v>87</v>
      </c>
      <c r="C89" s="24"/>
      <c r="D89" s="24" t="s">
        <v>88</v>
      </c>
      <c r="E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11811023622047245" right="0.11811023622047245" top="0.15748031496062992" bottom="0.15748031496062992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2024-01-23T21:41:39Z</cp:lastPrinted>
  <dcterms:created xsi:type="dcterms:W3CDTF">2019-12-04T16:22:52Z</dcterms:created>
  <dcterms:modified xsi:type="dcterms:W3CDTF">2025-10-15T22:18:28Z</dcterms:modified>
</cp:coreProperties>
</file>